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7795" windowHeight="118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Лист1!$A$1:$E$99</definedName>
  </definedNames>
  <calcPr calcId="125725"/>
</workbook>
</file>

<file path=xl/calcChain.xml><?xml version="1.0" encoding="utf-8"?>
<calcChain xmlns="http://schemas.openxmlformats.org/spreadsheetml/2006/main">
  <c r="C41" i="1"/>
  <c r="C93" s="1"/>
  <c r="B41"/>
  <c r="B93" s="1"/>
  <c r="E62"/>
  <c r="D61"/>
  <c r="D60"/>
  <c r="D50"/>
  <c r="D49"/>
  <c r="D48"/>
  <c r="C46"/>
  <c r="B46"/>
  <c r="E60"/>
  <c r="D62"/>
  <c r="C58"/>
  <c r="E58" s="1"/>
  <c r="B58"/>
  <c r="C79"/>
  <c r="B79"/>
  <c r="E81"/>
  <c r="D81"/>
  <c r="D16"/>
  <c r="D22"/>
  <c r="C21"/>
  <c r="B21"/>
  <c r="C18"/>
  <c r="C17" s="1"/>
  <c r="B18"/>
  <c r="B17" s="1"/>
  <c r="C75"/>
  <c r="C63"/>
  <c r="C72"/>
  <c r="C85"/>
  <c r="C82"/>
  <c r="C69"/>
  <c r="C66"/>
  <c r="C55"/>
  <c r="C52"/>
  <c r="C11"/>
  <c r="C8" s="1"/>
  <c r="E54"/>
  <c r="D54"/>
  <c r="B52"/>
  <c r="D58" l="1"/>
  <c r="C7"/>
  <c r="E44"/>
  <c r="C31"/>
  <c r="C30" s="1"/>
  <c r="E45"/>
  <c r="C42"/>
  <c r="D44"/>
  <c r="D51"/>
  <c r="D52"/>
  <c r="E52"/>
  <c r="E51"/>
  <c r="B42"/>
  <c r="D45"/>
  <c r="E46" l="1"/>
  <c r="D46"/>
  <c r="D42"/>
  <c r="E42"/>
  <c r="E77" l="1"/>
  <c r="E84"/>
  <c r="D84"/>
  <c r="B82"/>
  <c r="E71"/>
  <c r="D71"/>
  <c r="B69"/>
  <c r="E57"/>
  <c r="E65"/>
  <c r="E74"/>
  <c r="E78"/>
  <c r="E86"/>
  <c r="E87"/>
  <c r="D57"/>
  <c r="D65"/>
  <c r="D74"/>
  <c r="D78"/>
  <c r="D87"/>
  <c r="E68"/>
  <c r="E35"/>
  <c r="E32"/>
  <c r="E33"/>
  <c r="E34"/>
  <c r="D33"/>
  <c r="D34"/>
  <c r="D20"/>
  <c r="E9"/>
  <c r="E10"/>
  <c r="E12"/>
  <c r="E13"/>
  <c r="E14"/>
  <c r="E15"/>
  <c r="E16"/>
  <c r="E17"/>
  <c r="E18"/>
  <c r="E19"/>
  <c r="E23"/>
  <c r="E24"/>
  <c r="D9"/>
  <c r="D10"/>
  <c r="D12"/>
  <c r="D13"/>
  <c r="D14"/>
  <c r="D23"/>
  <c r="D24"/>
  <c r="B11"/>
  <c r="D11" l="1"/>
  <c r="B8"/>
  <c r="B7" s="1"/>
  <c r="E79"/>
  <c r="D79"/>
  <c r="E82"/>
  <c r="D68"/>
  <c r="D82"/>
  <c r="E69"/>
  <c r="D69"/>
  <c r="D77"/>
  <c r="D35"/>
  <c r="E20"/>
  <c r="E11"/>
  <c r="B31" l="1"/>
  <c r="B30" s="1"/>
  <c r="B75"/>
  <c r="B85"/>
  <c r="B66"/>
  <c r="B63"/>
  <c r="E61" s="1"/>
  <c r="B72"/>
  <c r="B55"/>
  <c r="D41" l="1"/>
  <c r="D55"/>
  <c r="E55"/>
  <c r="E66"/>
  <c r="D66"/>
  <c r="D85"/>
  <c r="E85"/>
  <c r="E75"/>
  <c r="D75"/>
  <c r="E72"/>
  <c r="D72"/>
  <c r="D63"/>
  <c r="E63"/>
  <c r="E31"/>
  <c r="E30" s="1"/>
  <c r="D31"/>
  <c r="D30" s="1"/>
  <c r="D21"/>
  <c r="E21"/>
  <c r="E8"/>
  <c r="D8"/>
  <c r="E41" l="1"/>
  <c r="E7"/>
  <c r="D7"/>
  <c r="E93" l="1"/>
  <c r="D93"/>
</calcChain>
</file>

<file path=xl/sharedStrings.xml><?xml version="1.0" encoding="utf-8"?>
<sst xmlns="http://schemas.openxmlformats.org/spreadsheetml/2006/main" count="95" uniqueCount="61">
  <si>
    <t>Наименование показателя</t>
  </si>
  <si>
    <t>1</t>
  </si>
  <si>
    <t>Доходы бюджета - Всего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</si>
  <si>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</si>
  <si>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</si>
  <si>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</si>
  <si>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</si>
  <si>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</si>
  <si>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</si>
  <si>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</si>
  <si>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</si>
  <si>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</si>
  <si>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</si>
  <si>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</si>
  <si>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</si>
  <si>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</si>
  <si>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</si>
  <si>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НАЛОГОВЫЕ И НЕНАЛОГОВЫЕ ДОХОДЫ</t>
  </si>
  <si>
    <t>Отклонение, руб</t>
  </si>
  <si>
    <t>ДОХОДЫ ОТ ИСПОЛЬЗОВАНИЯ ИМУЩЕСТВА, НАХОДЯЩЕГОСЯ В ГОСУДАРСТВЕННОЙ И МУНИЦИПАЛЬНОЙ СОБСТВЕННОСТИ</t>
  </si>
  <si>
    <t>I ДОХОДЫ</t>
  </si>
  <si>
    <t>0102 Функционирование высшего должностного лица субъекта Российской Федерации и муниципального образования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</si>
  <si>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</si>
  <si>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 том числе (вид расходов)</t>
  </si>
  <si>
    <t>121</t>
  </si>
  <si>
    <t>129</t>
  </si>
  <si>
    <t>122</t>
  </si>
  <si>
    <t>244</t>
  </si>
  <si>
    <t>Расходы бюджета из собственных средств всего:</t>
  </si>
  <si>
    <t>0503 "Благоустройство"</t>
  </si>
  <si>
    <t>III. РАСХОДЫ (СРЕДСТВ БЕЗВОЗМЕЗДНЫХ ПОСТУПЛЕНИЙ)</t>
  </si>
  <si>
    <t>2</t>
  </si>
  <si>
    <t>3</t>
  </si>
  <si>
    <t>0113  "Другие общегосударственные вопросы"</t>
  </si>
  <si>
    <t>0309 "Защита населения и территории от чрезвычайных ситуаций природного и техногенного характера, гражданская оборона"</t>
  </si>
  <si>
    <t>0310  "Обеспечение пожарной безопасности"</t>
  </si>
  <si>
    <t>0409  "Дорожное хозяйство (дорожные фонды)"</t>
  </si>
  <si>
    <t>1101"Физическая культура"</t>
  </si>
  <si>
    <t>IV. ИСТОЧНИКИ ФИНАНСИРОВАНИЯ ДЕФИЦИТА БЮДЖЕТА</t>
  </si>
  <si>
    <t>II. РАСХОДЫ (НАЛОГОВЫЕ И НЕНАЛОГОВЫЕ ДОХОДЫ)</t>
  </si>
  <si>
    <t>Расходы бюджета из средств безвозмездных поступлений всего:</t>
  </si>
  <si>
    <t>853</t>
  </si>
  <si>
    <t>0408  "Транспорт"</t>
  </si>
  <si>
    <t>0801"Культура"</t>
  </si>
  <si>
    <t>ожидаемое исполнение 2018 г</t>
  </si>
  <si>
    <t>Утвержденный бюджет 2018 г.</t>
  </si>
  <si>
    <t xml:space="preserve"> ожидаемое исполнение 2018 г.</t>
  </si>
  <si>
    <t>0106  "Обеспечение деятельности финансовых, налоговых и таможенных органов и органов финансового (финансово-бюджетного надзора)"</t>
  </si>
  <si>
    <t>ОЦЕНКА ОЖИДАЕМОГО ИСПОЛНЕНИЯ БЮДЖЕТА НА 2019 ГОД</t>
  </si>
  <si>
    <t>Утвержденный бюджет 2019 г</t>
  </si>
  <si>
    <t xml:space="preserve"> %</t>
  </si>
  <si>
    <t>Ожидаемое исполнение 2019 г</t>
  </si>
  <si>
    <t>Дотации на выравнивание бюджетной обеспеченности</t>
  </si>
  <si>
    <t>0707"Молодежная политика"</t>
  </si>
  <si>
    <t>0203 Мобилизационная и вневойсковая подготовка</t>
  </si>
  <si>
    <t>Остатки денежных средст на 01.01.2019</t>
  </si>
  <si>
    <t>ожидаемое исполнение 2019 г</t>
  </si>
  <si>
    <t>Утвержденный бюджет 2019 г.</t>
  </si>
  <si>
    <t>Исполнение, %</t>
  </si>
  <si>
    <t>Глава Вороговского сельсовета</t>
  </si>
  <si>
    <t>М.П.Пшеничников</t>
  </si>
</sst>
</file>

<file path=xl/styles.xml><?xml version="1.0" encoding="utf-8"?>
<styleSheet xmlns="http://schemas.openxmlformats.org/spreadsheetml/2006/main">
  <numFmts count="1">
    <numFmt numFmtId="164" formatCode="[$-10419]#,##0.00"/>
  </numFmts>
  <fonts count="6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1" xfId="2" applyNumberFormat="1" applyFont="1" applyFill="1" applyBorder="1" applyAlignment="1">
      <alignment horizontal="justify" vertical="center" wrapText="1" readingOrder="1"/>
    </xf>
    <xf numFmtId="0" fontId="4" fillId="0" borderId="5" xfId="2" applyNumberFormat="1" applyFont="1" applyFill="1" applyBorder="1" applyAlignment="1">
      <alignment horizontal="center" vertical="center" wrapText="1" readingOrder="1"/>
    </xf>
    <xf numFmtId="0" fontId="4" fillId="0" borderId="4" xfId="2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 readingOrder="1"/>
    </xf>
    <xf numFmtId="0" fontId="4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justify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4" fontId="3" fillId="0" borderId="1" xfId="0" applyNumberFormat="1" applyFont="1" applyBorder="1" applyAlignment="1">
      <alignment horizontal="right" vertical="center"/>
    </xf>
    <xf numFmtId="0" fontId="4" fillId="0" borderId="2" xfId="2" applyNumberFormat="1" applyFont="1" applyFill="1" applyBorder="1" applyAlignment="1">
      <alignment horizontal="justify" wrapText="1" readingOrder="1"/>
    </xf>
    <xf numFmtId="164" fontId="4" fillId="0" borderId="4" xfId="2" applyNumberFormat="1" applyFont="1" applyFill="1" applyBorder="1" applyAlignment="1">
      <alignment horizontal="right" vertical="center" wrapText="1" readingOrder="1"/>
    </xf>
    <xf numFmtId="4" fontId="2" fillId="0" borderId="1" xfId="0" applyNumberFormat="1" applyFont="1" applyBorder="1" applyAlignment="1">
      <alignment horizontal="right" vertical="center"/>
    </xf>
    <xf numFmtId="0" fontId="4" fillId="0" borderId="4" xfId="2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justify"/>
    </xf>
    <xf numFmtId="49" fontId="2" fillId="0" borderId="1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 vertical="center"/>
    </xf>
    <xf numFmtId="0" fontId="4" fillId="0" borderId="6" xfId="2" applyNumberFormat="1" applyFont="1" applyFill="1" applyBorder="1" applyAlignment="1">
      <alignment horizontal="center" vertical="center" wrapText="1" readingOrder="1"/>
    </xf>
    <xf numFmtId="0" fontId="4" fillId="0" borderId="7" xfId="2" applyNumberFormat="1" applyFont="1" applyFill="1" applyBorder="1" applyAlignment="1">
      <alignment horizontal="center" vertical="center" wrapText="1" readingOrder="1"/>
    </xf>
    <xf numFmtId="49" fontId="3" fillId="0" borderId="1" xfId="0" applyNumberFormat="1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4" fontId="2" fillId="0" borderId="0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view="pageBreakPreview" topLeftCell="A13" zoomScaleNormal="100" zoomScaleSheetLayoutView="100" workbookViewId="0">
      <selection activeCell="B96" sqref="B96"/>
    </sheetView>
  </sheetViews>
  <sheetFormatPr defaultRowHeight="18.75"/>
  <cols>
    <col min="1" max="1" width="43" style="22" customWidth="1"/>
    <col min="2" max="2" width="23" style="3" customWidth="1"/>
    <col min="3" max="3" width="18.7109375" style="3" customWidth="1"/>
    <col min="4" max="4" width="15.5703125" style="3" bestFit="1" customWidth="1"/>
    <col min="5" max="5" width="17.7109375" style="3" bestFit="1" customWidth="1"/>
    <col min="6" max="16384" width="9.140625" style="3"/>
  </cols>
  <sheetData>
    <row r="1" spans="1:5">
      <c r="A1" s="1"/>
      <c r="B1" s="2"/>
      <c r="C1" s="2"/>
      <c r="D1" s="2"/>
      <c r="E1" s="2"/>
    </row>
    <row r="2" spans="1:5">
      <c r="A2" s="35" t="s">
        <v>48</v>
      </c>
      <c r="B2" s="35"/>
      <c r="C2" s="35"/>
      <c r="D2" s="35"/>
      <c r="E2" s="35"/>
    </row>
    <row r="4" spans="1:5">
      <c r="A4" s="35" t="s">
        <v>20</v>
      </c>
      <c r="B4" s="35"/>
      <c r="C4" s="35"/>
      <c r="D4" s="35"/>
      <c r="E4" s="35"/>
    </row>
    <row r="5" spans="1:5" s="2" customFormat="1" ht="61.5" customHeight="1">
      <c r="A5" s="4" t="s">
        <v>0</v>
      </c>
      <c r="B5" s="5" t="s">
        <v>49</v>
      </c>
      <c r="C5" s="6" t="s">
        <v>51</v>
      </c>
      <c r="D5" s="7" t="s">
        <v>50</v>
      </c>
      <c r="E5" s="7" t="s">
        <v>18</v>
      </c>
    </row>
    <row r="6" spans="1:5">
      <c r="A6" s="8" t="s">
        <v>1</v>
      </c>
      <c r="B6" s="9">
        <v>2</v>
      </c>
      <c r="C6" s="8" t="s">
        <v>31</v>
      </c>
      <c r="D6" s="9">
        <v>3</v>
      </c>
      <c r="E6" s="8" t="s">
        <v>32</v>
      </c>
    </row>
    <row r="7" spans="1:5">
      <c r="A7" s="10" t="s">
        <v>2</v>
      </c>
      <c r="B7" s="11">
        <f>B8+B21</f>
        <v>27284520</v>
      </c>
      <c r="C7" s="11">
        <f>C8+C21</f>
        <v>27284520</v>
      </c>
      <c r="D7" s="12">
        <f>C7/B7*100</f>
        <v>100</v>
      </c>
      <c r="E7" s="12">
        <f>C7-B7</f>
        <v>0</v>
      </c>
    </row>
    <row r="8" spans="1:5" ht="37.5">
      <c r="A8" s="10" t="s">
        <v>17</v>
      </c>
      <c r="B8" s="11">
        <f>B9+B10+B11+B14+B20+B16</f>
        <v>1161500</v>
      </c>
      <c r="C8" s="11">
        <f>C9+C10+C11+C14+C20+C16</f>
        <v>1161500</v>
      </c>
      <c r="D8" s="12">
        <f t="shared" ref="D8:D24" si="0">C8/B8*100</f>
        <v>100</v>
      </c>
      <c r="E8" s="12">
        <f t="shared" ref="E8:E24" si="1">C8-B8</f>
        <v>0</v>
      </c>
    </row>
    <row r="9" spans="1:5" ht="37.5">
      <c r="A9" s="13" t="s">
        <v>3</v>
      </c>
      <c r="B9" s="14">
        <v>188000</v>
      </c>
      <c r="C9" s="14">
        <v>188000</v>
      </c>
      <c r="D9" s="15">
        <f t="shared" si="0"/>
        <v>100</v>
      </c>
      <c r="E9" s="15">
        <f t="shared" si="1"/>
        <v>0</v>
      </c>
    </row>
    <row r="10" spans="1:5" ht="93.75">
      <c r="A10" s="13" t="s">
        <v>4</v>
      </c>
      <c r="B10" s="14">
        <v>792500</v>
      </c>
      <c r="C10" s="14">
        <v>792500</v>
      </c>
      <c r="D10" s="15">
        <f t="shared" si="0"/>
        <v>100</v>
      </c>
      <c r="E10" s="15">
        <f t="shared" si="1"/>
        <v>0</v>
      </c>
    </row>
    <row r="11" spans="1:5">
      <c r="A11" s="13" t="s">
        <v>5</v>
      </c>
      <c r="B11" s="14">
        <f>B12+B13</f>
        <v>85000</v>
      </c>
      <c r="C11" s="14">
        <f>C12+C13</f>
        <v>85000</v>
      </c>
      <c r="D11" s="15">
        <f t="shared" si="0"/>
        <v>100</v>
      </c>
      <c r="E11" s="15">
        <f t="shared" si="1"/>
        <v>0</v>
      </c>
    </row>
    <row r="12" spans="1:5" ht="37.5">
      <c r="A12" s="13" t="s">
        <v>6</v>
      </c>
      <c r="B12" s="14">
        <v>70000</v>
      </c>
      <c r="C12" s="14">
        <v>70000</v>
      </c>
      <c r="D12" s="15">
        <f t="shared" si="0"/>
        <v>100</v>
      </c>
      <c r="E12" s="15">
        <f t="shared" si="1"/>
        <v>0</v>
      </c>
    </row>
    <row r="13" spans="1:5">
      <c r="A13" s="13" t="s">
        <v>7</v>
      </c>
      <c r="B13" s="14">
        <v>15000</v>
      </c>
      <c r="C13" s="14">
        <v>15000</v>
      </c>
      <c r="D13" s="15">
        <f t="shared" si="0"/>
        <v>100</v>
      </c>
      <c r="E13" s="15">
        <f t="shared" si="1"/>
        <v>0</v>
      </c>
    </row>
    <row r="14" spans="1:5" ht="37.5">
      <c r="A14" s="13" t="s">
        <v>8</v>
      </c>
      <c r="B14" s="14">
        <v>61000</v>
      </c>
      <c r="C14" s="14">
        <v>61000</v>
      </c>
      <c r="D14" s="15">
        <f t="shared" si="0"/>
        <v>100</v>
      </c>
      <c r="E14" s="15">
        <f t="shared" si="1"/>
        <v>0</v>
      </c>
    </row>
    <row r="15" spans="1:5" ht="56.25">
      <c r="A15" s="13" t="s">
        <v>9</v>
      </c>
      <c r="B15" s="16">
        <v>0</v>
      </c>
      <c r="C15" s="16">
        <v>0</v>
      </c>
      <c r="D15" s="15">
        <v>0</v>
      </c>
      <c r="E15" s="15">
        <f t="shared" si="1"/>
        <v>0</v>
      </c>
    </row>
    <row r="16" spans="1:5" ht="37.5">
      <c r="A16" s="13" t="s">
        <v>10</v>
      </c>
      <c r="B16" s="14">
        <v>30000</v>
      </c>
      <c r="C16" s="14">
        <v>30000</v>
      </c>
      <c r="D16" s="15">
        <f t="shared" si="0"/>
        <v>100</v>
      </c>
      <c r="E16" s="15">
        <f t="shared" si="1"/>
        <v>0</v>
      </c>
    </row>
    <row r="17" spans="1:5" ht="37.5">
      <c r="A17" s="13" t="s">
        <v>11</v>
      </c>
      <c r="B17" s="14">
        <f>B18</f>
        <v>0</v>
      </c>
      <c r="C17" s="14">
        <f>C18</f>
        <v>0</v>
      </c>
      <c r="D17" s="15">
        <v>0</v>
      </c>
      <c r="E17" s="15">
        <f t="shared" si="1"/>
        <v>0</v>
      </c>
    </row>
    <row r="18" spans="1:5">
      <c r="A18" s="13" t="s">
        <v>12</v>
      </c>
      <c r="B18" s="14">
        <f>B19</f>
        <v>0</v>
      </c>
      <c r="C18" s="14">
        <f>C19</f>
        <v>0</v>
      </c>
      <c r="D18" s="15">
        <v>0</v>
      </c>
      <c r="E18" s="15">
        <f t="shared" si="1"/>
        <v>0</v>
      </c>
    </row>
    <row r="19" spans="1:5" ht="37.5">
      <c r="A19" s="13" t="s">
        <v>13</v>
      </c>
      <c r="B19" s="14">
        <v>0</v>
      </c>
      <c r="C19" s="14">
        <v>0</v>
      </c>
      <c r="D19" s="15">
        <v>0</v>
      </c>
      <c r="E19" s="15">
        <f t="shared" si="1"/>
        <v>0</v>
      </c>
    </row>
    <row r="20" spans="1:5" ht="66.75" customHeight="1">
      <c r="A20" s="13" t="s">
        <v>19</v>
      </c>
      <c r="B20" s="14">
        <v>5000</v>
      </c>
      <c r="C20" s="14">
        <v>5000</v>
      </c>
      <c r="D20" s="15">
        <f t="shared" si="0"/>
        <v>100</v>
      </c>
      <c r="E20" s="15">
        <f t="shared" si="1"/>
        <v>0</v>
      </c>
    </row>
    <row r="21" spans="1:5" ht="37.5">
      <c r="A21" s="10" t="s">
        <v>14</v>
      </c>
      <c r="B21" s="11">
        <f>B23+B24+B22</f>
        <v>26123020</v>
      </c>
      <c r="C21" s="11">
        <f>C23+C24+C22</f>
        <v>26123020</v>
      </c>
      <c r="D21" s="12">
        <f t="shared" si="0"/>
        <v>100</v>
      </c>
      <c r="E21" s="12">
        <f t="shared" si="1"/>
        <v>0</v>
      </c>
    </row>
    <row r="22" spans="1:5" ht="37.5">
      <c r="A22" s="13" t="s">
        <v>52</v>
      </c>
      <c r="B22" s="14">
        <v>13767062</v>
      </c>
      <c r="C22" s="14">
        <v>13767062</v>
      </c>
      <c r="D22" s="15">
        <f t="shared" si="0"/>
        <v>100</v>
      </c>
      <c r="E22" s="15"/>
    </row>
    <row r="23" spans="1:5" ht="56.25">
      <c r="A23" s="13" t="s">
        <v>15</v>
      </c>
      <c r="B23" s="14">
        <v>149949</v>
      </c>
      <c r="C23" s="14">
        <v>149949</v>
      </c>
      <c r="D23" s="15">
        <f t="shared" si="0"/>
        <v>100</v>
      </c>
      <c r="E23" s="15">
        <f t="shared" si="1"/>
        <v>0</v>
      </c>
    </row>
    <row r="24" spans="1:5">
      <c r="A24" s="13" t="s">
        <v>16</v>
      </c>
      <c r="B24" s="14">
        <v>12206009</v>
      </c>
      <c r="C24" s="14">
        <v>12206009</v>
      </c>
      <c r="D24" s="15">
        <f t="shared" si="0"/>
        <v>100</v>
      </c>
      <c r="E24" s="15">
        <f t="shared" si="1"/>
        <v>0</v>
      </c>
    </row>
    <row r="26" spans="1:5">
      <c r="A26" s="34" t="s">
        <v>39</v>
      </c>
      <c r="B26" s="34"/>
      <c r="C26" s="34"/>
      <c r="D26" s="34"/>
      <c r="E26" s="34"/>
    </row>
    <row r="27" spans="1:5">
      <c r="A27" s="17"/>
      <c r="B27" s="17"/>
      <c r="C27" s="17"/>
      <c r="D27" s="17"/>
      <c r="E27" s="17"/>
    </row>
    <row r="28" spans="1:5" ht="56.25">
      <c r="A28" s="4" t="s">
        <v>0</v>
      </c>
      <c r="B28" s="5" t="s">
        <v>45</v>
      </c>
      <c r="C28" s="6" t="s">
        <v>46</v>
      </c>
      <c r="D28" s="7" t="s">
        <v>58</v>
      </c>
      <c r="E28" s="7" t="s">
        <v>18</v>
      </c>
    </row>
    <row r="29" spans="1:5">
      <c r="A29" s="8" t="s">
        <v>1</v>
      </c>
      <c r="B29" s="9">
        <v>2</v>
      </c>
      <c r="C29" s="8"/>
      <c r="D29" s="9">
        <v>4</v>
      </c>
      <c r="E29" s="8">
        <v>5</v>
      </c>
    </row>
    <row r="30" spans="1:5" ht="37.5">
      <c r="A30" s="18" t="s">
        <v>28</v>
      </c>
      <c r="B30" s="12">
        <f>B31</f>
        <v>1161500</v>
      </c>
      <c r="C30" s="12">
        <f>C31</f>
        <v>1161500</v>
      </c>
      <c r="D30" s="12">
        <f>D31</f>
        <v>100</v>
      </c>
      <c r="E30" s="12">
        <f>E31</f>
        <v>0</v>
      </c>
    </row>
    <row r="31" spans="1:5" ht="150">
      <c r="A31" s="19" t="s">
        <v>22</v>
      </c>
      <c r="B31" s="12">
        <f>SUM(B33:B35)</f>
        <v>1161500</v>
      </c>
      <c r="C31" s="12">
        <f>SUM(C33:C35)</f>
        <v>1161500</v>
      </c>
      <c r="D31" s="12">
        <f t="shared" ref="D31:D35" si="2">C31/B31*100</f>
        <v>100</v>
      </c>
      <c r="E31" s="12">
        <f t="shared" ref="E31:E35" si="3">C31-B31</f>
        <v>0</v>
      </c>
    </row>
    <row r="32" spans="1:5">
      <c r="A32" s="20" t="s">
        <v>23</v>
      </c>
      <c r="B32" s="15"/>
      <c r="C32" s="15"/>
      <c r="D32" s="15"/>
      <c r="E32" s="15">
        <f t="shared" si="3"/>
        <v>0</v>
      </c>
    </row>
    <row r="33" spans="1:5">
      <c r="A33" s="21" t="s">
        <v>24</v>
      </c>
      <c r="B33" s="15">
        <v>861556.65</v>
      </c>
      <c r="C33" s="15">
        <v>861556.65</v>
      </c>
      <c r="D33" s="15">
        <f t="shared" si="2"/>
        <v>100</v>
      </c>
      <c r="E33" s="15">
        <f t="shared" si="3"/>
        <v>0</v>
      </c>
    </row>
    <row r="34" spans="1:5">
      <c r="A34" s="21" t="s">
        <v>25</v>
      </c>
      <c r="B34" s="15">
        <v>260190.12</v>
      </c>
      <c r="C34" s="15">
        <v>260190.12</v>
      </c>
      <c r="D34" s="15">
        <f t="shared" si="2"/>
        <v>100</v>
      </c>
      <c r="E34" s="15">
        <f t="shared" si="3"/>
        <v>0</v>
      </c>
    </row>
    <row r="35" spans="1:5">
      <c r="A35" s="21" t="s">
        <v>41</v>
      </c>
      <c r="B35" s="15">
        <v>39753.230000000003</v>
      </c>
      <c r="C35" s="15">
        <v>39753.230000000003</v>
      </c>
      <c r="D35" s="15">
        <f t="shared" si="2"/>
        <v>100</v>
      </c>
      <c r="E35" s="15">
        <f t="shared" si="3"/>
        <v>0</v>
      </c>
    </row>
    <row r="36" spans="1:5">
      <c r="B36" s="23"/>
      <c r="C36" s="23"/>
      <c r="D36" s="23"/>
      <c r="E36" s="23"/>
    </row>
    <row r="37" spans="1:5">
      <c r="A37" s="34" t="s">
        <v>30</v>
      </c>
      <c r="B37" s="34"/>
      <c r="C37" s="34"/>
      <c r="D37" s="34"/>
      <c r="E37" s="34"/>
    </row>
    <row r="38" spans="1:5">
      <c r="B38" s="23"/>
      <c r="C38" s="23"/>
      <c r="D38" s="23"/>
      <c r="E38" s="23"/>
    </row>
    <row r="39" spans="1:5" ht="39.75" customHeight="1">
      <c r="A39" s="4" t="s">
        <v>0</v>
      </c>
      <c r="B39" s="5" t="s">
        <v>45</v>
      </c>
      <c r="C39" s="6" t="s">
        <v>44</v>
      </c>
      <c r="D39" s="7" t="s">
        <v>58</v>
      </c>
      <c r="E39" s="7" t="s">
        <v>18</v>
      </c>
    </row>
    <row r="40" spans="1:5">
      <c r="A40" s="24" t="s">
        <v>1</v>
      </c>
      <c r="B40" s="25">
        <v>2</v>
      </c>
      <c r="C40" s="24">
        <v>3</v>
      </c>
      <c r="D40" s="25">
        <v>4</v>
      </c>
      <c r="E40" s="24">
        <v>5</v>
      </c>
    </row>
    <row r="41" spans="1:5" ht="56.25">
      <c r="A41" s="18" t="s">
        <v>40</v>
      </c>
      <c r="B41" s="12">
        <f>B46+B55+B63+B66+B69+B72+B75+B82+B85+B42+B52+B58+B79</f>
        <v>26186998.309999999</v>
      </c>
      <c r="C41" s="12">
        <f>C46+C55+C63+C66+C69+C72+C75+C82+C85+C42+C52+C58+C79</f>
        <v>26186998.309999999</v>
      </c>
      <c r="D41" s="12">
        <f t="shared" ref="D41:D42" si="4">C41/B41*100</f>
        <v>100</v>
      </c>
      <c r="E41" s="12">
        <f>E46+E55+E63+E66+E69+E72+E75+E82+E85+E42+E52</f>
        <v>0</v>
      </c>
    </row>
    <row r="42" spans="1:5" ht="93.75">
      <c r="A42" s="26" t="s">
        <v>21</v>
      </c>
      <c r="B42" s="12">
        <f>B44+B45</f>
        <v>962674</v>
      </c>
      <c r="C42" s="12">
        <f>C44+C45</f>
        <v>962674</v>
      </c>
      <c r="D42" s="12">
        <f t="shared" si="4"/>
        <v>100</v>
      </c>
      <c r="E42" s="12">
        <f t="shared" ref="E42:E45" si="5">C42-B42</f>
        <v>0</v>
      </c>
    </row>
    <row r="43" spans="1:5">
      <c r="A43" s="20" t="s">
        <v>23</v>
      </c>
      <c r="B43" s="15"/>
      <c r="C43" s="15"/>
      <c r="D43" s="15"/>
      <c r="E43" s="15"/>
    </row>
    <row r="44" spans="1:5">
      <c r="A44" s="20" t="s">
        <v>24</v>
      </c>
      <c r="B44" s="15">
        <v>739381</v>
      </c>
      <c r="C44" s="15">
        <v>739381</v>
      </c>
      <c r="D44" s="15">
        <f t="shared" ref="D44:D45" si="6">C44/B44*100</f>
        <v>100</v>
      </c>
      <c r="E44" s="15">
        <f t="shared" si="5"/>
        <v>0</v>
      </c>
    </row>
    <row r="45" spans="1:5">
      <c r="A45" s="20" t="s">
        <v>25</v>
      </c>
      <c r="B45" s="15">
        <v>223293</v>
      </c>
      <c r="C45" s="15">
        <v>223293</v>
      </c>
      <c r="D45" s="15">
        <f t="shared" si="6"/>
        <v>100</v>
      </c>
      <c r="E45" s="15">
        <f t="shared" si="5"/>
        <v>0</v>
      </c>
    </row>
    <row r="46" spans="1:5" ht="150">
      <c r="A46" s="27" t="s">
        <v>22</v>
      </c>
      <c r="B46" s="12">
        <f>B51+B48+B50+B49</f>
        <v>5851524.3099999996</v>
      </c>
      <c r="C46" s="12">
        <f>C51+C48+C50+C49</f>
        <v>5851524.3099999996</v>
      </c>
      <c r="D46" s="12">
        <f t="shared" ref="D46" si="7">C46/B46*100</f>
        <v>100</v>
      </c>
      <c r="E46" s="12">
        <f t="shared" ref="E46:E54" si="8">C46-B46</f>
        <v>0</v>
      </c>
    </row>
    <row r="47" spans="1:5">
      <c r="A47" s="21" t="s">
        <v>23</v>
      </c>
      <c r="B47" s="15"/>
      <c r="C47" s="15"/>
      <c r="D47" s="12"/>
      <c r="E47" s="12"/>
    </row>
    <row r="48" spans="1:5">
      <c r="A48" s="21" t="s">
        <v>24</v>
      </c>
      <c r="B48" s="15">
        <v>2228543.5699999998</v>
      </c>
      <c r="C48" s="15">
        <v>2228543.5699999998</v>
      </c>
      <c r="D48" s="15">
        <f t="shared" ref="D48:D50" si="9">C48/B48*100</f>
        <v>100</v>
      </c>
      <c r="E48" s="15">
        <v>0</v>
      </c>
    </row>
    <row r="49" spans="1:5">
      <c r="A49" s="21" t="s">
        <v>26</v>
      </c>
      <c r="B49" s="15">
        <v>403400.83</v>
      </c>
      <c r="C49" s="15">
        <v>403400.83</v>
      </c>
      <c r="D49" s="15">
        <f t="shared" si="9"/>
        <v>100</v>
      </c>
      <c r="E49" s="15">
        <v>0</v>
      </c>
    </row>
    <row r="50" spans="1:5">
      <c r="A50" s="21" t="s">
        <v>25</v>
      </c>
      <c r="B50" s="15">
        <v>686884.62</v>
      </c>
      <c r="C50" s="15">
        <v>686884.62</v>
      </c>
      <c r="D50" s="15">
        <f t="shared" si="9"/>
        <v>100</v>
      </c>
      <c r="E50" s="15">
        <v>0</v>
      </c>
    </row>
    <row r="51" spans="1:5">
      <c r="A51" s="28">
        <v>244</v>
      </c>
      <c r="B51" s="15">
        <v>2532695.29</v>
      </c>
      <c r="C51" s="15">
        <v>2532695.29</v>
      </c>
      <c r="D51" s="15">
        <f t="shared" ref="D51:D52" si="10">C51/B51*100</f>
        <v>100</v>
      </c>
      <c r="E51" s="15">
        <f t="shared" si="8"/>
        <v>0</v>
      </c>
    </row>
    <row r="52" spans="1:5" ht="112.5">
      <c r="A52" s="27" t="s">
        <v>47</v>
      </c>
      <c r="B52" s="12">
        <f>B54</f>
        <v>130000</v>
      </c>
      <c r="C52" s="12">
        <f>C54</f>
        <v>130000</v>
      </c>
      <c r="D52" s="12">
        <f t="shared" si="10"/>
        <v>100</v>
      </c>
      <c r="E52" s="12">
        <f t="shared" si="8"/>
        <v>0</v>
      </c>
    </row>
    <row r="53" spans="1:5">
      <c r="A53" s="21" t="s">
        <v>23</v>
      </c>
      <c r="B53" s="15"/>
      <c r="C53" s="15"/>
      <c r="D53" s="12"/>
      <c r="E53" s="12"/>
    </row>
    <row r="54" spans="1:5">
      <c r="A54" s="28">
        <v>540</v>
      </c>
      <c r="B54" s="15">
        <v>130000</v>
      </c>
      <c r="C54" s="15">
        <v>130000</v>
      </c>
      <c r="D54" s="15">
        <f t="shared" ref="D54" si="11">C54/B54*100</f>
        <v>100</v>
      </c>
      <c r="E54" s="15">
        <f t="shared" si="8"/>
        <v>0</v>
      </c>
    </row>
    <row r="55" spans="1:5" ht="56.25">
      <c r="A55" s="27" t="s">
        <v>33</v>
      </c>
      <c r="B55" s="12">
        <f>B57</f>
        <v>8119</v>
      </c>
      <c r="C55" s="12">
        <f>C57</f>
        <v>8119</v>
      </c>
      <c r="D55" s="12">
        <f t="shared" ref="D55:D87" si="12">C55/B55*100</f>
        <v>100</v>
      </c>
      <c r="E55" s="12">
        <f t="shared" ref="E55:E87" si="13">C55-B55</f>
        <v>0</v>
      </c>
    </row>
    <row r="56" spans="1:5">
      <c r="A56" s="21" t="s">
        <v>23</v>
      </c>
      <c r="B56" s="15"/>
      <c r="C56" s="15"/>
      <c r="D56" s="12"/>
      <c r="E56" s="12"/>
    </row>
    <row r="57" spans="1:5">
      <c r="A57" s="28">
        <v>244</v>
      </c>
      <c r="B57" s="15">
        <v>8119</v>
      </c>
      <c r="C57" s="15">
        <v>8119</v>
      </c>
      <c r="D57" s="15">
        <f t="shared" si="12"/>
        <v>100</v>
      </c>
      <c r="E57" s="15">
        <f t="shared" si="13"/>
        <v>0</v>
      </c>
    </row>
    <row r="58" spans="1:5" ht="37.5">
      <c r="A58" s="27" t="s">
        <v>54</v>
      </c>
      <c r="B58" s="12">
        <f>B62+B60+B61</f>
        <v>141830</v>
      </c>
      <c r="C58" s="12">
        <f>C62+C60+C61</f>
        <v>141830</v>
      </c>
      <c r="D58" s="12">
        <f t="shared" si="12"/>
        <v>100</v>
      </c>
      <c r="E58" s="12">
        <f t="shared" si="13"/>
        <v>0</v>
      </c>
    </row>
    <row r="59" spans="1:5">
      <c r="A59" s="21" t="s">
        <v>23</v>
      </c>
      <c r="B59" s="15"/>
      <c r="C59" s="15"/>
      <c r="D59" s="12"/>
      <c r="E59" s="12"/>
    </row>
    <row r="60" spans="1:5">
      <c r="A60" s="21" t="s">
        <v>24</v>
      </c>
      <c r="B60" s="15">
        <v>84395</v>
      </c>
      <c r="C60" s="15">
        <v>84395</v>
      </c>
      <c r="D60" s="15">
        <f t="shared" ref="D60:D62" si="14">C60/B60*100</f>
        <v>100</v>
      </c>
      <c r="E60" s="15">
        <f>C62-B62</f>
        <v>0</v>
      </c>
    </row>
    <row r="61" spans="1:5">
      <c r="A61" s="21" t="s">
        <v>25</v>
      </c>
      <c r="B61" s="15">
        <v>25487</v>
      </c>
      <c r="C61" s="15">
        <v>25487</v>
      </c>
      <c r="D61" s="15">
        <f t="shared" si="14"/>
        <v>100</v>
      </c>
      <c r="E61" s="15">
        <f t="shared" ref="E61:E62" si="15">C63-B63</f>
        <v>0</v>
      </c>
    </row>
    <row r="62" spans="1:5">
      <c r="A62" s="28">
        <v>244</v>
      </c>
      <c r="B62" s="15">
        <v>31948</v>
      </c>
      <c r="C62" s="15">
        <v>31948</v>
      </c>
      <c r="D62" s="15">
        <f t="shared" si="14"/>
        <v>100</v>
      </c>
      <c r="E62" s="15">
        <f t="shared" si="15"/>
        <v>0</v>
      </c>
    </row>
    <row r="63" spans="1:5" ht="93.75">
      <c r="A63" s="29" t="s">
        <v>34</v>
      </c>
      <c r="B63" s="12">
        <f>B65</f>
        <v>652000</v>
      </c>
      <c r="C63" s="12">
        <f>C65</f>
        <v>652000</v>
      </c>
      <c r="D63" s="12">
        <f t="shared" si="12"/>
        <v>100</v>
      </c>
      <c r="E63" s="12">
        <f t="shared" si="13"/>
        <v>0</v>
      </c>
    </row>
    <row r="64" spans="1:5">
      <c r="A64" s="21" t="s">
        <v>23</v>
      </c>
      <c r="B64" s="15"/>
      <c r="C64" s="15"/>
      <c r="D64" s="12"/>
      <c r="E64" s="12"/>
    </row>
    <row r="65" spans="1:5">
      <c r="A65" s="28">
        <v>244</v>
      </c>
      <c r="B65" s="15">
        <v>652000</v>
      </c>
      <c r="C65" s="15">
        <v>652000</v>
      </c>
      <c r="D65" s="15">
        <f t="shared" si="12"/>
        <v>100</v>
      </c>
      <c r="E65" s="15">
        <f t="shared" si="13"/>
        <v>0</v>
      </c>
    </row>
    <row r="66" spans="1:5" ht="37.5">
      <c r="A66" s="27" t="s">
        <v>35</v>
      </c>
      <c r="B66" s="12">
        <f>B68</f>
        <v>265957</v>
      </c>
      <c r="C66" s="12">
        <f>C68</f>
        <v>265957</v>
      </c>
      <c r="D66" s="12">
        <f t="shared" si="12"/>
        <v>100</v>
      </c>
      <c r="E66" s="12">
        <f t="shared" si="13"/>
        <v>0</v>
      </c>
    </row>
    <row r="67" spans="1:5">
      <c r="A67" s="21" t="s">
        <v>23</v>
      </c>
      <c r="B67" s="15"/>
      <c r="C67" s="15"/>
      <c r="D67" s="12"/>
      <c r="E67" s="12"/>
    </row>
    <row r="68" spans="1:5">
      <c r="A68" s="28">
        <v>244</v>
      </c>
      <c r="B68" s="15">
        <v>265957</v>
      </c>
      <c r="C68" s="15">
        <v>265957</v>
      </c>
      <c r="D68" s="15">
        <f t="shared" si="12"/>
        <v>100</v>
      </c>
      <c r="E68" s="15">
        <f t="shared" si="13"/>
        <v>0</v>
      </c>
    </row>
    <row r="69" spans="1:5">
      <c r="A69" s="29" t="s">
        <v>42</v>
      </c>
      <c r="B69" s="12">
        <f>B71</f>
        <v>1720719</v>
      </c>
      <c r="C69" s="12">
        <f>C71</f>
        <v>1720719</v>
      </c>
      <c r="D69" s="12">
        <f t="shared" ref="D69" si="16">C69/B69*100</f>
        <v>100</v>
      </c>
      <c r="E69" s="12">
        <f t="shared" ref="E69:E71" si="17">C69-B69</f>
        <v>0</v>
      </c>
    </row>
    <row r="70" spans="1:5">
      <c r="A70" s="21" t="s">
        <v>23</v>
      </c>
      <c r="B70" s="15"/>
      <c r="C70" s="15"/>
      <c r="D70" s="12"/>
      <c r="E70" s="12"/>
    </row>
    <row r="71" spans="1:5">
      <c r="A71" s="28">
        <v>244</v>
      </c>
      <c r="B71" s="15">
        <v>1720719</v>
      </c>
      <c r="C71" s="15">
        <v>1720719</v>
      </c>
      <c r="D71" s="15">
        <f t="shared" ref="D71" si="18">C71/B71*100</f>
        <v>100</v>
      </c>
      <c r="E71" s="15">
        <f t="shared" si="17"/>
        <v>0</v>
      </c>
    </row>
    <row r="72" spans="1:5" ht="37.5">
      <c r="A72" s="29" t="s">
        <v>36</v>
      </c>
      <c r="B72" s="12">
        <f>B74</f>
        <v>4303900</v>
      </c>
      <c r="C72" s="12">
        <f>C74</f>
        <v>4303900</v>
      </c>
      <c r="D72" s="12">
        <f t="shared" si="12"/>
        <v>100</v>
      </c>
      <c r="E72" s="12">
        <f t="shared" si="13"/>
        <v>0</v>
      </c>
    </row>
    <row r="73" spans="1:5">
      <c r="A73" s="21" t="s">
        <v>23</v>
      </c>
      <c r="B73" s="15"/>
      <c r="C73" s="15"/>
      <c r="D73" s="12"/>
      <c r="E73" s="12"/>
    </row>
    <row r="74" spans="1:5">
      <c r="A74" s="28">
        <v>244</v>
      </c>
      <c r="B74" s="15">
        <v>4303900</v>
      </c>
      <c r="C74" s="15">
        <v>4303900</v>
      </c>
      <c r="D74" s="15">
        <f t="shared" si="12"/>
        <v>100</v>
      </c>
      <c r="E74" s="15">
        <f t="shared" si="13"/>
        <v>0</v>
      </c>
    </row>
    <row r="75" spans="1:5">
      <c r="A75" s="29" t="s">
        <v>29</v>
      </c>
      <c r="B75" s="12">
        <f>B77+B78</f>
        <v>5550879</v>
      </c>
      <c r="C75" s="12">
        <f>C77+C78</f>
        <v>5550879</v>
      </c>
      <c r="D75" s="12">
        <f t="shared" si="12"/>
        <v>100</v>
      </c>
      <c r="E75" s="12">
        <f t="shared" si="13"/>
        <v>0</v>
      </c>
    </row>
    <row r="76" spans="1:5">
      <c r="A76" s="21" t="s">
        <v>23</v>
      </c>
      <c r="B76" s="15"/>
      <c r="C76" s="15"/>
      <c r="D76" s="12"/>
      <c r="E76" s="12"/>
    </row>
    <row r="77" spans="1:5">
      <c r="A77" s="21" t="s">
        <v>27</v>
      </c>
      <c r="B77" s="15">
        <v>5444627</v>
      </c>
      <c r="C77" s="15">
        <v>5444627</v>
      </c>
      <c r="D77" s="15">
        <f t="shared" si="12"/>
        <v>100</v>
      </c>
      <c r="E77" s="15">
        <f t="shared" si="13"/>
        <v>0</v>
      </c>
    </row>
    <row r="78" spans="1:5">
      <c r="A78" s="28">
        <v>360</v>
      </c>
      <c r="B78" s="15">
        <v>106252</v>
      </c>
      <c r="C78" s="15">
        <v>106252</v>
      </c>
      <c r="D78" s="15">
        <f t="shared" si="12"/>
        <v>100</v>
      </c>
      <c r="E78" s="15">
        <f t="shared" si="13"/>
        <v>0</v>
      </c>
    </row>
    <row r="79" spans="1:5">
      <c r="A79" s="29" t="s">
        <v>53</v>
      </c>
      <c r="B79" s="12">
        <f>B81</f>
        <v>2560895</v>
      </c>
      <c r="C79" s="12">
        <f>C81</f>
        <v>2560895</v>
      </c>
      <c r="D79" s="12">
        <f>C79/B79*100</f>
        <v>100</v>
      </c>
      <c r="E79" s="12">
        <f>C79-B79</f>
        <v>0</v>
      </c>
    </row>
    <row r="80" spans="1:5">
      <c r="A80" s="21" t="s">
        <v>23</v>
      </c>
      <c r="B80" s="15"/>
      <c r="C80" s="15"/>
      <c r="D80" s="12"/>
      <c r="E80" s="12"/>
    </row>
    <row r="81" spans="1:5">
      <c r="A81" s="28">
        <v>540</v>
      </c>
      <c r="B81" s="15">
        <v>2560895</v>
      </c>
      <c r="C81" s="15">
        <v>2560895</v>
      </c>
      <c r="D81" s="15">
        <f t="shared" ref="D81" si="19">C81/B81*100</f>
        <v>100</v>
      </c>
      <c r="E81" s="15">
        <f>C81-B81</f>
        <v>0</v>
      </c>
    </row>
    <row r="82" spans="1:5">
      <c r="A82" s="29" t="s">
        <v>43</v>
      </c>
      <c r="B82" s="12">
        <f>B84</f>
        <v>4023801</v>
      </c>
      <c r="C82" s="12">
        <f>C84</f>
        <v>4023801</v>
      </c>
      <c r="D82" s="12">
        <f t="shared" ref="D82" si="20">C82/B82*100</f>
        <v>100</v>
      </c>
      <c r="E82" s="12">
        <f t="shared" ref="E82:E84" si="21">C82-B82</f>
        <v>0</v>
      </c>
    </row>
    <row r="83" spans="1:5">
      <c r="A83" s="21" t="s">
        <v>23</v>
      </c>
      <c r="B83" s="15"/>
      <c r="C83" s="15"/>
      <c r="D83" s="12"/>
      <c r="E83" s="12"/>
    </row>
    <row r="84" spans="1:5">
      <c r="A84" s="28">
        <v>540</v>
      </c>
      <c r="B84" s="15">
        <v>4023801</v>
      </c>
      <c r="C84" s="15">
        <v>4023801</v>
      </c>
      <c r="D84" s="15">
        <f t="shared" ref="D84" si="22">C84/B84*100</f>
        <v>100</v>
      </c>
      <c r="E84" s="15">
        <f t="shared" si="21"/>
        <v>0</v>
      </c>
    </row>
    <row r="85" spans="1:5">
      <c r="A85" s="29" t="s">
        <v>37</v>
      </c>
      <c r="B85" s="12">
        <f>B87</f>
        <v>14700</v>
      </c>
      <c r="C85" s="12">
        <f>C87</f>
        <v>14700</v>
      </c>
      <c r="D85" s="12">
        <f t="shared" si="12"/>
        <v>100</v>
      </c>
      <c r="E85" s="12">
        <f t="shared" si="13"/>
        <v>0</v>
      </c>
    </row>
    <row r="86" spans="1:5">
      <c r="A86" s="21" t="s">
        <v>23</v>
      </c>
      <c r="B86" s="15"/>
      <c r="C86" s="15"/>
      <c r="D86" s="12"/>
      <c r="E86" s="12">
        <f t="shared" si="13"/>
        <v>0</v>
      </c>
    </row>
    <row r="87" spans="1:5">
      <c r="A87" s="28">
        <v>244</v>
      </c>
      <c r="B87" s="15">
        <v>14700</v>
      </c>
      <c r="C87" s="15">
        <v>14700</v>
      </c>
      <c r="D87" s="15">
        <f t="shared" si="12"/>
        <v>100</v>
      </c>
      <c r="E87" s="15">
        <f t="shared" si="13"/>
        <v>0</v>
      </c>
    </row>
    <row r="88" spans="1:5">
      <c r="A88" s="30"/>
      <c r="B88" s="31"/>
      <c r="C88" s="31"/>
      <c r="D88" s="31"/>
      <c r="E88" s="31"/>
    </row>
    <row r="89" spans="1:5">
      <c r="A89" s="34" t="s">
        <v>38</v>
      </c>
      <c r="B89" s="34"/>
      <c r="C89" s="34"/>
      <c r="D89" s="34"/>
      <c r="E89" s="34"/>
    </row>
    <row r="90" spans="1:5">
      <c r="A90" s="17"/>
      <c r="B90" s="17"/>
      <c r="C90" s="17"/>
      <c r="D90" s="17"/>
      <c r="E90" s="17"/>
    </row>
    <row r="91" spans="1:5" ht="56.25">
      <c r="A91" s="4" t="s">
        <v>0</v>
      </c>
      <c r="B91" s="5" t="s">
        <v>56</v>
      </c>
      <c r="C91" s="6" t="s">
        <v>57</v>
      </c>
      <c r="D91" s="7" t="s">
        <v>58</v>
      </c>
      <c r="E91" s="7" t="s">
        <v>18</v>
      </c>
    </row>
    <row r="92" spans="1:5">
      <c r="A92" s="24" t="s">
        <v>1</v>
      </c>
      <c r="B92" s="25">
        <v>2</v>
      </c>
      <c r="C92" s="24" t="s">
        <v>31</v>
      </c>
      <c r="D92" s="25">
        <v>3</v>
      </c>
      <c r="E92" s="24" t="s">
        <v>32</v>
      </c>
    </row>
    <row r="93" spans="1:5" ht="37.5">
      <c r="A93" s="28" t="s">
        <v>55</v>
      </c>
      <c r="B93" s="15">
        <f>B7-B30-B41</f>
        <v>-63978.309999998659</v>
      </c>
      <c r="C93" s="15">
        <f>C7-C30-C41</f>
        <v>-63978.309999998659</v>
      </c>
      <c r="D93" s="15">
        <f>B93/C93*100</f>
        <v>100</v>
      </c>
      <c r="E93" s="15">
        <f>C93-B93</f>
        <v>0</v>
      </c>
    </row>
    <row r="94" spans="1:5">
      <c r="A94" s="30"/>
      <c r="B94" s="31"/>
      <c r="C94" s="31"/>
      <c r="D94" s="31"/>
      <c r="E94" s="31"/>
    </row>
    <row r="95" spans="1:5">
      <c r="A95" s="30" t="s">
        <v>59</v>
      </c>
      <c r="B95" s="32"/>
      <c r="C95" s="33" t="s">
        <v>60</v>
      </c>
      <c r="D95" s="31"/>
      <c r="E95" s="31"/>
    </row>
    <row r="96" spans="1:5">
      <c r="A96" s="30"/>
      <c r="B96" s="31"/>
      <c r="C96" s="31"/>
      <c r="D96" s="31"/>
      <c r="E96" s="31"/>
    </row>
    <row r="97" spans="1:5">
      <c r="A97" s="30"/>
      <c r="B97" s="31"/>
      <c r="C97" s="31"/>
      <c r="D97" s="31"/>
      <c r="E97" s="31"/>
    </row>
    <row r="98" spans="1:5">
      <c r="A98" s="30"/>
      <c r="B98" s="31"/>
      <c r="C98" s="31"/>
      <c r="D98" s="31"/>
      <c r="E98" s="31"/>
    </row>
    <row r="99" spans="1:5">
      <c r="A99" s="30"/>
      <c r="B99" s="31"/>
      <c r="C99" s="31"/>
      <c r="D99" s="31"/>
      <c r="E99" s="31"/>
    </row>
    <row r="100" spans="1:5">
      <c r="A100" s="30"/>
      <c r="B100" s="31"/>
      <c r="C100" s="31"/>
      <c r="D100" s="31"/>
      <c r="E100" s="31"/>
    </row>
    <row r="101" spans="1:5">
      <c r="A101" s="30"/>
      <c r="B101" s="31"/>
      <c r="C101" s="31"/>
      <c r="D101" s="31"/>
      <c r="E101" s="31"/>
    </row>
    <row r="102" spans="1:5">
      <c r="A102" s="30"/>
      <c r="B102" s="31"/>
      <c r="C102" s="31"/>
      <c r="D102" s="31"/>
      <c r="E102" s="31"/>
    </row>
    <row r="103" spans="1:5">
      <c r="A103" s="30"/>
      <c r="B103" s="31"/>
      <c r="C103" s="31"/>
      <c r="D103" s="31"/>
      <c r="E103" s="31"/>
    </row>
    <row r="104" spans="1:5">
      <c r="A104" s="30"/>
      <c r="B104" s="31"/>
      <c r="C104" s="31"/>
      <c r="D104" s="31"/>
      <c r="E104" s="31"/>
    </row>
    <row r="105" spans="1:5">
      <c r="A105" s="30"/>
      <c r="B105" s="31"/>
      <c r="C105" s="31"/>
      <c r="D105" s="31"/>
      <c r="E105" s="31"/>
    </row>
  </sheetData>
  <mergeCells count="5">
    <mergeCell ref="A26:E26"/>
    <mergeCell ref="A37:E37"/>
    <mergeCell ref="A89:E89"/>
    <mergeCell ref="A2:E2"/>
    <mergeCell ref="A4:E4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Михаил Михайлович</dc:creator>
  <cp:lastModifiedBy>Ворогово</cp:lastModifiedBy>
  <cp:lastPrinted>2019-11-07T02:20:36Z</cp:lastPrinted>
  <dcterms:created xsi:type="dcterms:W3CDTF">2016-11-08T05:13:32Z</dcterms:created>
  <dcterms:modified xsi:type="dcterms:W3CDTF">2019-11-11T01:09:45Z</dcterms:modified>
</cp:coreProperties>
</file>